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62022" sheetId="1" r:id="rId1"/>
  </sheets>
  <definedNames>
    <definedName name="_xlnm.Print_Area" localSheetId="0">'062022'!$A$1:$B$143</definedName>
  </definedNames>
  <calcPr calcId="125725"/>
</workbook>
</file>

<file path=xl/calcChain.xml><?xml version="1.0" encoding="utf-8"?>
<calcChain xmlns="http://schemas.openxmlformats.org/spreadsheetml/2006/main">
  <c r="B131" i="1"/>
  <c r="B130" s="1"/>
  <c r="B128"/>
  <c r="B124"/>
  <c r="B122"/>
  <c r="B116"/>
  <c r="B114"/>
  <c r="B111"/>
  <c r="B106"/>
  <c r="B105"/>
  <c r="B98"/>
  <c r="B84"/>
  <c r="B80"/>
  <c r="B71"/>
  <c r="B66"/>
  <c r="B63"/>
  <c r="B58"/>
  <c r="B48"/>
  <c r="B46"/>
  <c r="B41"/>
  <c r="B38"/>
  <c r="B55" s="1"/>
  <c r="B33"/>
  <c r="B27"/>
  <c r="B25"/>
  <c r="B35" s="1"/>
  <c r="B125" s="1"/>
  <c r="B132" l="1"/>
</calcChain>
</file>

<file path=xl/sharedStrings.xml><?xml version="1.0" encoding="utf-8"?>
<sst xmlns="http://schemas.openxmlformats.org/spreadsheetml/2006/main" count="120" uniqueCount="120">
  <si>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</si>
  <si>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</si>
  <si>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</si>
  <si>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</si>
  <si>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</si>
  <si>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</si>
  <si>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</si>
  <si>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</si>
  <si>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</si>
  <si>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</si>
  <si>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</si>
  <si>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</si>
  <si>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</si>
  <si>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06/2022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</si>
  <si>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</si>
  <si>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</si>
  <si>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</si>
  <si>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</si>
  <si>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</si>
  <si>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</si>
  <si>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</si>
  <si>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</si>
  <si>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</si>
  <si>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1.2.5 - Outras Receitas - Entidades Privadas -  2512 | 013 / 52-4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</si>
  <si>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</si>
  <si>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</si>
  <si>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</si>
  <si>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</si>
  <si>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</si>
  <si>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</si>
  <si>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</si>
  <si>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</si>
  <si>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</si>
  <si>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</si>
  <si>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</si>
  <si>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2.3.4 - Outras Receitas - Entidades Privadas -  2512 | 013 / 52-4 (Custeio)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</si>
  <si>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</si>
  <si>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</si>
  <si>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</si>
  <si>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</si>
  <si>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</si>
  <si>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</si>
  <si>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</si>
  <si>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</si>
  <si>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</si>
  <si>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</si>
  <si>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</si>
  <si>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</si>
  <si>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</si>
  <si>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</si>
  <si>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</si>
  <si>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</si>
  <si>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</si>
  <si>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</si>
  <si>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</si>
  <si>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</si>
  <si>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</si>
  <si>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</si>
  <si>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</si>
  <si>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</si>
  <si>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</si>
  <si>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</si>
  <si>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</si>
  <si>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</si>
  <si>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</si>
  <si>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</si>
  <si>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</si>
  <si>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</si>
  <si>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</si>
  <si>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</si>
  <si>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</si>
  <si>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</si>
  <si>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</si>
  <si>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</si>
  <si>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</si>
  <si>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</si>
  <si>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</si>
  <si>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</si>
  <si>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</si>
  <si>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</si>
  <si>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</si>
  <si>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</si>
  <si>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</si>
  <si>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</si>
  <si>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</si>
  <si>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</si>
  <si>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</si>
  <si>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</si>
  <si>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</si>
  <si>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</si>
  <si>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</si>
  <si>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</si>
  <si>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</si>
  <si>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</si>
  <si>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</si>
  <si>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</si>
  <si>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</si>
  <si>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30/06/2022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</si>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</sst>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135</xdr:row>
      <xdr:rowOff>68036</xdr:rowOff>
    </xdr:from>
    <xdr:to>
      <xdr:col>0</xdr:col>
      <xdr:colOff>6937242</xdr:colOff>
      <xdr:row>140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204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9"/>
  <sheetViews>
    <sheetView showGridLines="0" tabSelected="1" topLeftCell="A64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1785</v>
      </c>
      <c r="C25" s="7"/>
      <c r="D25" s="1"/>
    </row>
    <row r="26" spans="1:4">
      <c r="A26" s="40" t="s">
        <v>17</v>
      </c>
      <c r="B26" s="41">
        <v>1785</v>
      </c>
      <c r="C26" s="7"/>
      <c r="D26" s="1"/>
    </row>
    <row r="27" spans="1:4">
      <c r="A27" s="38" t="s">
        <v>18</v>
      </c>
      <c r="B27" s="39">
        <f>SUM(B28:B32)</f>
        <v>8741636.7399999984</v>
      </c>
      <c r="C27" s="7"/>
      <c r="D27" s="1"/>
    </row>
    <row r="28" spans="1:4">
      <c r="A28" s="42" t="s">
        <v>19</v>
      </c>
      <c r="B28" s="43">
        <v>0</v>
      </c>
      <c r="C28" s="7"/>
      <c r="D28" s="1"/>
    </row>
    <row r="29" spans="1:4">
      <c r="A29" s="42" t="s">
        <v>20</v>
      </c>
      <c r="B29" s="41">
        <v>2998332.29</v>
      </c>
      <c r="C29" s="7"/>
      <c r="D29" s="1"/>
    </row>
    <row r="30" spans="1:4">
      <c r="A30" s="42" t="s">
        <v>21</v>
      </c>
      <c r="B30" s="41">
        <v>4366261.92</v>
      </c>
      <c r="C30" s="7"/>
      <c r="D30" s="1"/>
    </row>
    <row r="31" spans="1:4">
      <c r="A31" s="44" t="s">
        <v>22</v>
      </c>
      <c r="B31" s="41">
        <v>1375490.99</v>
      </c>
      <c r="C31" s="7"/>
      <c r="D31" s="1"/>
    </row>
    <row r="32" spans="1:4">
      <c r="A32" s="44" t="s">
        <v>23</v>
      </c>
      <c r="B32" s="41">
        <v>1551.54</v>
      </c>
      <c r="C32" s="7"/>
      <c r="D32" s="1"/>
    </row>
    <row r="33" spans="1:5">
      <c r="A33" s="38" t="s">
        <v>24</v>
      </c>
      <c r="B33" s="39">
        <f>SUM(B34)</f>
        <v>45433747.039999999</v>
      </c>
      <c r="C33" s="7"/>
      <c r="D33" s="1"/>
    </row>
    <row r="34" spans="1:5">
      <c r="A34" s="42" t="s">
        <v>25</v>
      </c>
      <c r="B34" s="41">
        <v>45433747.039999999</v>
      </c>
      <c r="C34" s="7"/>
      <c r="D34" s="1"/>
    </row>
    <row r="35" spans="1:5">
      <c r="A35" s="45" t="s">
        <v>26</v>
      </c>
      <c r="B35" s="46">
        <f>SUM(B25,B27,B33)</f>
        <v>54177168.780000001</v>
      </c>
      <c r="C35" s="7"/>
      <c r="D35" s="1"/>
    </row>
    <row r="36" spans="1:5">
      <c r="A36" s="47"/>
      <c r="B36" s="48"/>
      <c r="C36" s="7"/>
      <c r="D36" s="1"/>
    </row>
    <row r="37" spans="1:5">
      <c r="A37" s="36" t="s">
        <v>27</v>
      </c>
      <c r="B37" s="36"/>
      <c r="C37" s="7"/>
      <c r="D37" s="1"/>
    </row>
    <row r="38" spans="1:5" s="51" customFormat="1">
      <c r="A38" s="49" t="s">
        <v>28</v>
      </c>
      <c r="B38" s="50">
        <f>SUM(B39)</f>
        <v>0</v>
      </c>
      <c r="C38" s="7"/>
    </row>
    <row r="39" spans="1:5">
      <c r="A39" s="44" t="s">
        <v>29</v>
      </c>
      <c r="B39" s="43">
        <v>0</v>
      </c>
      <c r="C39" s="7"/>
      <c r="D39" s="1"/>
    </row>
    <row r="40" spans="1:5" s="52" customFormat="1">
      <c r="A40" s="49" t="s">
        <v>30</v>
      </c>
      <c r="B40" s="50">
        <v>0</v>
      </c>
      <c r="C40" s="7"/>
    </row>
    <row r="41" spans="1:5" s="52" customFormat="1">
      <c r="A41" s="53" t="s">
        <v>31</v>
      </c>
      <c r="B41" s="50">
        <f>SUM(B42:B45)</f>
        <v>57236.07</v>
      </c>
      <c r="C41" s="54"/>
      <c r="D41" s="55"/>
      <c r="E41" s="56"/>
    </row>
    <row r="42" spans="1:5">
      <c r="A42" s="42" t="s">
        <v>32</v>
      </c>
      <c r="B42" s="43">
        <v>28232.15</v>
      </c>
      <c r="C42" s="7"/>
      <c r="D42" s="1"/>
    </row>
    <row r="43" spans="1:5">
      <c r="A43" s="42" t="s">
        <v>33</v>
      </c>
      <c r="B43" s="43">
        <v>19857.150000000001</v>
      </c>
      <c r="C43" s="7"/>
      <c r="D43" s="1"/>
    </row>
    <row r="44" spans="1:5">
      <c r="A44" s="44" t="s">
        <v>34</v>
      </c>
      <c r="B44" s="43">
        <v>9136.3799999999992</v>
      </c>
      <c r="C44" s="7"/>
      <c r="D44" s="1"/>
    </row>
    <row r="45" spans="1:5">
      <c r="A45" s="44" t="s">
        <v>35</v>
      </c>
      <c r="B45" s="43">
        <v>10.39</v>
      </c>
      <c r="C45" s="7"/>
      <c r="D45" s="1"/>
    </row>
    <row r="46" spans="1:5" s="51" customFormat="1">
      <c r="A46" s="53" t="s">
        <v>36</v>
      </c>
      <c r="B46" s="50">
        <f>SUM(B47)</f>
        <v>424403.9</v>
      </c>
      <c r="C46" s="57"/>
    </row>
    <row r="47" spans="1:5">
      <c r="A47" s="44" t="s">
        <v>37</v>
      </c>
      <c r="B47" s="43">
        <v>424403.9</v>
      </c>
      <c r="C47" s="58"/>
      <c r="D47" s="1"/>
    </row>
    <row r="48" spans="1:5" s="52" customFormat="1">
      <c r="A48" s="53" t="s">
        <v>38</v>
      </c>
      <c r="B48" s="50">
        <f>SUM(B49:B54)</f>
        <v>30101.489999999998</v>
      </c>
      <c r="C48" s="59"/>
    </row>
    <row r="49" spans="1:3" s="62" customFormat="1">
      <c r="A49" s="60" t="s">
        <v>39</v>
      </c>
      <c r="B49" s="43">
        <v>14631.14</v>
      </c>
      <c r="C49" s="61"/>
    </row>
    <row r="50" spans="1:3" s="62" customFormat="1">
      <c r="A50" s="63" t="s">
        <v>40</v>
      </c>
      <c r="B50" s="41">
        <v>42</v>
      </c>
      <c r="C50" s="61"/>
    </row>
    <row r="51" spans="1:3" s="62" customFormat="1">
      <c r="A51" s="60" t="s">
        <v>41</v>
      </c>
      <c r="B51" s="43">
        <v>11652.24</v>
      </c>
      <c r="C51" s="61"/>
    </row>
    <row r="52" spans="1:3" s="62" customFormat="1">
      <c r="A52" s="60" t="s">
        <v>42</v>
      </c>
      <c r="B52" s="41">
        <v>3649.01</v>
      </c>
      <c r="C52" s="61"/>
    </row>
    <row r="53" spans="1:3" s="62" customFormat="1">
      <c r="A53" s="60" t="s">
        <v>43</v>
      </c>
      <c r="B53" s="41">
        <v>85.1</v>
      </c>
      <c r="C53" s="61"/>
    </row>
    <row r="54" spans="1:3" s="62" customFormat="1">
      <c r="A54" s="60" t="s">
        <v>44</v>
      </c>
      <c r="B54" s="41">
        <v>42</v>
      </c>
      <c r="C54" s="61"/>
    </row>
    <row r="55" spans="1:3" s="62" customFormat="1">
      <c r="A55" s="64" t="s">
        <v>45</v>
      </c>
      <c r="B55" s="65">
        <f>SUM(B38,B40,B41,B46,B48)</f>
        <v>511741.46</v>
      </c>
      <c r="C55" s="66"/>
    </row>
    <row r="56" spans="1:3" s="62" customFormat="1">
      <c r="A56" s="67"/>
      <c r="B56" s="68"/>
      <c r="C56" s="66"/>
    </row>
    <row r="57" spans="1:3" s="62" customFormat="1">
      <c r="A57" s="69" t="s">
        <v>46</v>
      </c>
      <c r="B57" s="70"/>
      <c r="C57" s="66"/>
    </row>
    <row r="58" spans="1:3" s="52" customFormat="1">
      <c r="A58" s="49" t="s">
        <v>47</v>
      </c>
      <c r="B58" s="50">
        <f>SUM(B59:B62)</f>
        <v>4843675.1899999995</v>
      </c>
      <c r="C58" s="71"/>
    </row>
    <row r="59" spans="1:3" s="72" customFormat="1">
      <c r="A59" s="42" t="s">
        <v>48</v>
      </c>
      <c r="B59" s="43">
        <v>219734.22</v>
      </c>
      <c r="C59" s="66"/>
    </row>
    <row r="60" spans="1:3" s="72" customFormat="1">
      <c r="A60" s="42" t="s">
        <v>49</v>
      </c>
      <c r="B60" s="43">
        <v>212340.05</v>
      </c>
      <c r="C60" s="66"/>
    </row>
    <row r="61" spans="1:3" s="72" customFormat="1">
      <c r="A61" s="44" t="s">
        <v>50</v>
      </c>
      <c r="B61" s="43">
        <v>4362049.43</v>
      </c>
      <c r="C61" s="66"/>
    </row>
    <row r="62" spans="1:3" s="72" customFormat="1">
      <c r="A62" s="44" t="s">
        <v>51</v>
      </c>
      <c r="B62" s="43">
        <v>49551.49</v>
      </c>
      <c r="C62" s="66"/>
    </row>
    <row r="63" spans="1:3" s="62" customFormat="1">
      <c r="A63" s="64" t="s">
        <v>52</v>
      </c>
      <c r="B63" s="50">
        <f>B58</f>
        <v>4843675.1899999995</v>
      </c>
      <c r="C63" s="66"/>
    </row>
    <row r="64" spans="1:3" s="75" customFormat="1">
      <c r="A64" s="13"/>
      <c r="B64" s="73"/>
      <c r="C64" s="74"/>
    </row>
    <row r="65" spans="1:3" s="62" customFormat="1">
      <c r="A65" s="76" t="s">
        <v>53</v>
      </c>
      <c r="B65" s="77"/>
      <c r="C65" s="78"/>
    </row>
    <row r="66" spans="1:3" s="52" customFormat="1">
      <c r="A66" s="79" t="s">
        <v>54</v>
      </c>
      <c r="B66" s="80">
        <f>SUM(B67:B70)</f>
        <v>274861.59000000003</v>
      </c>
      <c r="C66" s="81"/>
    </row>
    <row r="67" spans="1:3" s="72" customFormat="1">
      <c r="A67" s="42" t="s">
        <v>55</v>
      </c>
      <c r="B67" s="43">
        <v>265114</v>
      </c>
      <c r="C67" s="66"/>
    </row>
    <row r="68" spans="1:3" s="72" customFormat="1">
      <c r="A68" s="42" t="s">
        <v>56</v>
      </c>
      <c r="B68" s="43">
        <v>0</v>
      </c>
      <c r="C68" s="66"/>
    </row>
    <row r="69" spans="1:3" s="72" customFormat="1">
      <c r="A69" s="44" t="s">
        <v>57</v>
      </c>
      <c r="B69" s="43">
        <v>0</v>
      </c>
      <c r="C69" s="66"/>
    </row>
    <row r="70" spans="1:3" s="72" customFormat="1">
      <c r="A70" s="44" t="s">
        <v>58</v>
      </c>
      <c r="B70" s="43">
        <v>9747.59</v>
      </c>
      <c r="C70" s="66"/>
    </row>
    <row r="71" spans="1:3" s="62" customFormat="1">
      <c r="A71" s="69" t="s">
        <v>59</v>
      </c>
      <c r="B71" s="82">
        <f>B66</f>
        <v>274861.59000000003</v>
      </c>
      <c r="C71" s="78"/>
    </row>
    <row r="72" spans="1:3" s="75" customFormat="1">
      <c r="A72" s="13"/>
      <c r="B72" s="73"/>
      <c r="C72" s="74"/>
    </row>
    <row r="73" spans="1:3" s="62" customFormat="1">
      <c r="A73" s="69" t="s">
        <v>60</v>
      </c>
      <c r="B73" s="83"/>
      <c r="C73" s="78"/>
    </row>
    <row r="74" spans="1:3" s="62" customFormat="1">
      <c r="A74" s="69" t="s">
        <v>61</v>
      </c>
      <c r="B74" s="69"/>
      <c r="C74" s="84"/>
    </row>
    <row r="75" spans="1:3" s="62" customFormat="1">
      <c r="A75" s="79" t="s">
        <v>62</v>
      </c>
      <c r="B75" s="85">
        <v>1062714.6100000001</v>
      </c>
      <c r="C75" s="61"/>
    </row>
    <row r="76" spans="1:3" s="62" customFormat="1">
      <c r="A76" s="67" t="s">
        <v>63</v>
      </c>
      <c r="B76" s="50">
        <v>1043713.86</v>
      </c>
      <c r="C76" s="61"/>
    </row>
    <row r="77" spans="1:3" s="62" customFormat="1">
      <c r="A77" s="67" t="s">
        <v>64</v>
      </c>
      <c r="B77" s="50">
        <v>1455965.77</v>
      </c>
      <c r="C77" s="61"/>
    </row>
    <row r="78" spans="1:3" s="62" customFormat="1">
      <c r="A78" s="79" t="s">
        <v>65</v>
      </c>
      <c r="B78" s="50">
        <v>200.38</v>
      </c>
      <c r="C78" s="61"/>
    </row>
    <row r="79" spans="1:3" s="62" customFormat="1">
      <c r="A79" s="79" t="s">
        <v>66</v>
      </c>
      <c r="B79" s="50">
        <v>174464.53</v>
      </c>
      <c r="C79" s="61"/>
    </row>
    <row r="80" spans="1:3" s="62" customFormat="1">
      <c r="A80" s="79" t="s">
        <v>67</v>
      </c>
      <c r="B80" s="50">
        <f>SUM(B81:B82)</f>
        <v>597458.41999999993</v>
      </c>
      <c r="C80" s="61"/>
    </row>
    <row r="81" spans="1:3" s="62" customFormat="1">
      <c r="A81" s="86" t="s">
        <v>68</v>
      </c>
      <c r="B81" s="87">
        <v>590904.07999999996</v>
      </c>
      <c r="C81" s="61"/>
    </row>
    <row r="82" spans="1:3" s="62" customFormat="1">
      <c r="A82" s="86" t="s">
        <v>69</v>
      </c>
      <c r="B82" s="87">
        <v>6554.34</v>
      </c>
      <c r="C82" s="61"/>
    </row>
    <row r="83" spans="1:3" s="62" customFormat="1" ht="30">
      <c r="A83" s="79" t="s">
        <v>70</v>
      </c>
      <c r="B83" s="50">
        <v>0</v>
      </c>
      <c r="C83" s="61"/>
    </row>
    <row r="84" spans="1:3" s="62" customFormat="1">
      <c r="A84" s="88" t="s">
        <v>71</v>
      </c>
      <c r="B84" s="50">
        <f>SUM(B85:B97)</f>
        <v>186238.81</v>
      </c>
      <c r="C84" s="61"/>
    </row>
    <row r="85" spans="1:3" s="62" customFormat="1">
      <c r="A85" s="86" t="s">
        <v>72</v>
      </c>
      <c r="B85" s="87">
        <v>36100.67</v>
      </c>
      <c r="C85" s="61"/>
    </row>
    <row r="86" spans="1:3" s="62" customFormat="1">
      <c r="A86" s="86" t="s">
        <v>73</v>
      </c>
      <c r="B86" s="87">
        <v>80359.070000000007</v>
      </c>
      <c r="C86" s="61"/>
    </row>
    <row r="87" spans="1:3" s="62" customFormat="1">
      <c r="A87" s="86" t="s">
        <v>74</v>
      </c>
      <c r="B87" s="87">
        <v>16210</v>
      </c>
      <c r="C87" s="61"/>
    </row>
    <row r="88" spans="1:3" s="62" customFormat="1">
      <c r="A88" s="86" t="s">
        <v>75</v>
      </c>
      <c r="B88" s="87">
        <v>11652.24</v>
      </c>
      <c r="C88" s="61"/>
    </row>
    <row r="89" spans="1:3" s="62" customFormat="1">
      <c r="A89" s="86" t="s">
        <v>76</v>
      </c>
      <c r="B89" s="87">
        <v>831.01</v>
      </c>
      <c r="C89" s="61"/>
    </row>
    <row r="90" spans="1:3" s="62" customFormat="1">
      <c r="A90" s="86" t="s">
        <v>77</v>
      </c>
      <c r="B90" s="87">
        <v>0</v>
      </c>
      <c r="C90" s="61"/>
    </row>
    <row r="91" spans="1:3" s="62" customFormat="1">
      <c r="A91" s="86" t="s">
        <v>78</v>
      </c>
      <c r="B91" s="87">
        <v>4276.75</v>
      </c>
      <c r="C91" s="61"/>
    </row>
    <row r="92" spans="1:3" s="62" customFormat="1">
      <c r="A92" s="86" t="s">
        <v>79</v>
      </c>
      <c r="B92" s="87">
        <v>0</v>
      </c>
      <c r="C92" s="61"/>
    </row>
    <row r="93" spans="1:3" s="62" customFormat="1">
      <c r="A93" s="86" t="s">
        <v>80</v>
      </c>
      <c r="B93" s="87">
        <v>27301.58</v>
      </c>
      <c r="C93" s="61"/>
    </row>
    <row r="94" spans="1:3" s="62" customFormat="1">
      <c r="A94" s="86" t="s">
        <v>81</v>
      </c>
      <c r="B94" s="87">
        <v>550</v>
      </c>
      <c r="C94" s="61"/>
    </row>
    <row r="95" spans="1:3" s="62" customFormat="1">
      <c r="A95" s="86" t="s">
        <v>82</v>
      </c>
      <c r="B95" s="87">
        <v>1056.6600000000001</v>
      </c>
      <c r="C95" s="61"/>
    </row>
    <row r="96" spans="1:3" s="62" customFormat="1">
      <c r="A96" s="86" t="s">
        <v>83</v>
      </c>
      <c r="B96" s="87">
        <v>5100.84</v>
      </c>
      <c r="C96" s="61"/>
    </row>
    <row r="97" spans="1:3" s="62" customFormat="1">
      <c r="A97" s="86" t="s">
        <v>84</v>
      </c>
      <c r="B97" s="87">
        <v>2799.99</v>
      </c>
      <c r="C97" s="61"/>
    </row>
    <row r="98" spans="1:3" s="62" customFormat="1">
      <c r="A98" s="13" t="s">
        <v>85</v>
      </c>
      <c r="B98" s="89">
        <f>SUM(B75,B76,B77,B78,B79,B80,B83,B84)</f>
        <v>4520756.38</v>
      </c>
      <c r="C98" s="61"/>
    </row>
    <row r="99" spans="1:3" s="62" customFormat="1">
      <c r="A99" s="13"/>
      <c r="B99" s="90"/>
      <c r="C99" s="61"/>
    </row>
    <row r="100" spans="1:3" s="62" customFormat="1">
      <c r="A100" s="69" t="s">
        <v>86</v>
      </c>
      <c r="B100" s="69"/>
      <c r="C100" s="66"/>
    </row>
    <row r="101" spans="1:3" s="72" customFormat="1">
      <c r="A101" s="91" t="s">
        <v>87</v>
      </c>
      <c r="B101" s="87">
        <v>0</v>
      </c>
      <c r="C101" s="66"/>
    </row>
    <row r="102" spans="1:3" s="72" customFormat="1">
      <c r="A102" s="91" t="s">
        <v>88</v>
      </c>
      <c r="B102" s="87">
        <v>0</v>
      </c>
      <c r="C102" s="66"/>
    </row>
    <row r="103" spans="1:3" s="72" customFormat="1">
      <c r="A103" s="91" t="s">
        <v>89</v>
      </c>
      <c r="B103" s="87">
        <v>0</v>
      </c>
      <c r="C103" s="66"/>
    </row>
    <row r="104" spans="1:3" s="72" customFormat="1">
      <c r="A104" s="91" t="s">
        <v>90</v>
      </c>
      <c r="B104" s="87">
        <v>0</v>
      </c>
      <c r="C104" s="66"/>
    </row>
    <row r="105" spans="1:3" s="72" customFormat="1">
      <c r="A105" s="53" t="s">
        <v>91</v>
      </c>
      <c r="B105" s="92">
        <f>B101+B102+B103+B104</f>
        <v>0</v>
      </c>
      <c r="C105" s="93"/>
    </row>
    <row r="106" spans="1:3" s="62" customFormat="1" ht="14.25" customHeight="1">
      <c r="A106" s="13" t="s">
        <v>92</v>
      </c>
      <c r="B106" s="65">
        <f>B98+B105</f>
        <v>4520756.38</v>
      </c>
      <c r="C106" s="78"/>
    </row>
    <row r="107" spans="1:3" s="62" customFormat="1">
      <c r="A107" s="13"/>
      <c r="B107" s="68"/>
      <c r="C107" s="78"/>
    </row>
    <row r="108" spans="1:3" s="62" customFormat="1">
      <c r="A108" s="76" t="s">
        <v>93</v>
      </c>
      <c r="B108" s="77"/>
      <c r="C108" s="78"/>
    </row>
    <row r="109" spans="1:3" s="62" customFormat="1">
      <c r="A109" s="91" t="s">
        <v>94</v>
      </c>
      <c r="B109" s="68">
        <v>0</v>
      </c>
      <c r="C109" s="66"/>
    </row>
    <row r="110" spans="1:3" s="62" customFormat="1">
      <c r="A110" s="91" t="s">
        <v>95</v>
      </c>
      <c r="B110" s="94">
        <v>0</v>
      </c>
      <c r="C110" s="2"/>
    </row>
    <row r="111" spans="1:3" s="62" customFormat="1">
      <c r="A111" s="95" t="s">
        <v>96</v>
      </c>
      <c r="B111" s="96">
        <f>B109+B110</f>
        <v>0</v>
      </c>
      <c r="C111" s="2"/>
    </row>
    <row r="112" spans="1:3" s="99" customFormat="1">
      <c r="A112" s="97"/>
      <c r="B112" s="97"/>
      <c r="C112" s="98"/>
    </row>
    <row r="113" spans="1:4" s="62" customFormat="1">
      <c r="A113" s="36" t="s">
        <v>97</v>
      </c>
      <c r="B113" s="100"/>
      <c r="C113" s="58"/>
    </row>
    <row r="114" spans="1:4" s="103" customFormat="1">
      <c r="A114" s="101" t="s">
        <v>98</v>
      </c>
      <c r="B114" s="102">
        <f>SUM(B115)</f>
        <v>8485.51</v>
      </c>
      <c r="C114" s="57"/>
    </row>
    <row r="115" spans="1:4">
      <c r="A115" s="42" t="s">
        <v>99</v>
      </c>
      <c r="B115" s="43">
        <v>8485.51</v>
      </c>
      <c r="C115" s="58"/>
      <c r="D115" s="1"/>
    </row>
    <row r="116" spans="1:4" s="103" customFormat="1">
      <c r="A116" s="101" t="s">
        <v>100</v>
      </c>
      <c r="B116" s="102">
        <f>SUM(B117:B121)</f>
        <v>8663566.8399999999</v>
      </c>
      <c r="C116" s="57"/>
    </row>
    <row r="117" spans="1:4">
      <c r="A117" s="42" t="s">
        <v>101</v>
      </c>
      <c r="B117" s="43">
        <v>71475</v>
      </c>
      <c r="C117" s="58"/>
      <c r="D117" s="1"/>
    </row>
    <row r="118" spans="1:4">
      <c r="A118" s="42" t="s">
        <v>102</v>
      </c>
      <c r="B118" s="41">
        <v>2805848.19</v>
      </c>
      <c r="C118" s="58"/>
      <c r="D118" s="1"/>
    </row>
    <row r="119" spans="1:4">
      <c r="A119" s="42" t="s">
        <v>103</v>
      </c>
      <c r="B119" s="41">
        <v>4439866.6500000004</v>
      </c>
      <c r="C119" s="58"/>
      <c r="D119" s="1"/>
    </row>
    <row r="120" spans="1:4">
      <c r="A120" s="44" t="s">
        <v>104</v>
      </c>
      <c r="B120" s="41">
        <v>1344815.07</v>
      </c>
      <c r="C120" s="58"/>
      <c r="D120" s="1"/>
    </row>
    <row r="121" spans="1:4">
      <c r="A121" s="44" t="s">
        <v>105</v>
      </c>
      <c r="B121" s="41">
        <v>1561.93</v>
      </c>
      <c r="C121" s="7"/>
      <c r="D121" s="1"/>
    </row>
    <row r="122" spans="1:4" s="103" customFormat="1">
      <c r="A122" s="101" t="s">
        <v>106</v>
      </c>
      <c r="B122" s="102">
        <f>B123</f>
        <v>41496101.509999998</v>
      </c>
      <c r="C122" s="57"/>
    </row>
    <row r="123" spans="1:4">
      <c r="A123" s="42" t="s">
        <v>107</v>
      </c>
      <c r="B123" s="41">
        <v>41496101.509999998</v>
      </c>
      <c r="C123" s="58"/>
      <c r="D123" s="1"/>
    </row>
    <row r="124" spans="1:4" s="62" customFormat="1">
      <c r="A124" s="95" t="s">
        <v>108</v>
      </c>
      <c r="B124" s="102">
        <f>SUM(B122,B116,B114)</f>
        <v>50168153.859999992</v>
      </c>
      <c r="C124" s="58"/>
    </row>
    <row r="125" spans="1:4" s="62" customFormat="1">
      <c r="A125" s="95" t="s">
        <v>109</v>
      </c>
      <c r="B125" s="102">
        <f>(B35+B55)-(B106+B111)</f>
        <v>50168153.859999999</v>
      </c>
      <c r="C125" s="58"/>
    </row>
    <row r="126" spans="1:4" s="62" customFormat="1">
      <c r="A126" s="104" t="s">
        <v>110</v>
      </c>
      <c r="B126" s="105"/>
      <c r="C126" s="106"/>
      <c r="D126" s="2"/>
    </row>
    <row r="127" spans="1:4" s="62" customFormat="1">
      <c r="A127" s="107" t="s">
        <v>111</v>
      </c>
      <c r="B127" s="108"/>
      <c r="C127" s="106"/>
      <c r="D127" s="2"/>
    </row>
    <row r="128" spans="1:4" s="62" customFormat="1">
      <c r="A128" s="109" t="s">
        <v>112</v>
      </c>
      <c r="B128" s="102">
        <f>467628.05+32143.71+11499.14+142226.66+97186.83</f>
        <v>750684.39</v>
      </c>
      <c r="C128" s="106"/>
      <c r="D128" s="2"/>
    </row>
    <row r="129" spans="1:4" s="62" customFormat="1">
      <c r="A129" s="109" t="s">
        <v>113</v>
      </c>
      <c r="B129" s="102">
        <v>0</v>
      </c>
      <c r="C129" s="106"/>
      <c r="D129" s="2"/>
    </row>
    <row r="130" spans="1:4" s="62" customFormat="1">
      <c r="A130" s="109" t="s">
        <v>114</v>
      </c>
      <c r="B130" s="102">
        <f>SUM(B131:B131)</f>
        <v>39192.83</v>
      </c>
      <c r="C130" s="106"/>
      <c r="D130" s="2"/>
    </row>
    <row r="131" spans="1:4" s="62" customFormat="1">
      <c r="A131" s="110" t="s">
        <v>115</v>
      </c>
      <c r="B131" s="111">
        <f>34953.42+4239.41</f>
        <v>39192.83</v>
      </c>
      <c r="C131" s="106"/>
      <c r="D131" s="2"/>
    </row>
    <row r="132" spans="1:4" s="62" customFormat="1">
      <c r="A132" s="107" t="s">
        <v>116</v>
      </c>
      <c r="B132" s="112">
        <f>B128+B129+B130</f>
        <v>789877.22</v>
      </c>
      <c r="C132" s="113"/>
      <c r="D132" s="2"/>
    </row>
    <row r="133" spans="1:4" s="62" customFormat="1">
      <c r="A133" s="114" t="s">
        <v>117</v>
      </c>
      <c r="B133" s="115"/>
      <c r="C133" s="1"/>
      <c r="D133" s="2"/>
    </row>
    <row r="134" spans="1:4" s="62" customFormat="1">
      <c r="A134" s="116"/>
      <c r="B134" s="117"/>
      <c r="C134" s="1"/>
      <c r="D134" s="2"/>
    </row>
    <row r="135" spans="1:4" s="62" customFormat="1">
      <c r="A135" s="118"/>
      <c r="B135" s="119"/>
      <c r="C135" s="1"/>
      <c r="D135" s="2"/>
    </row>
    <row r="136" spans="1:4">
      <c r="A136" s="62" t="s">
        <v>118</v>
      </c>
      <c r="B136" s="62"/>
    </row>
    <row r="137" spans="1:4">
      <c r="A137" s="62"/>
      <c r="B137" s="62"/>
    </row>
    <row r="138" spans="1:4">
      <c r="A138" s="62" t="s">
        <v>119</v>
      </c>
      <c r="B138" s="62"/>
    </row>
    <row r="139" spans="1:4" s="62" customFormat="1">
      <c r="A139" s="1"/>
      <c r="B139" s="1"/>
      <c r="C139" s="1"/>
      <c r="D139" s="2"/>
    </row>
    <row r="149" spans="2:2">
      <c r="B149" s="51"/>
    </row>
  </sheetData>
  <mergeCells count="9">
    <mergeCell ref="A22:B22"/>
    <mergeCell ref="A112:B112"/>
    <mergeCell ref="A133:B135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2022-10-04T21:04:25Z</dcterms:created>
  <dcterms:modified xsi:type="dcterms:W3CDTF">2022-10-04T21:04:43Z</dcterms:modified>
</cp:coreProperties>
</file>